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2\1 výzva\"/>
    </mc:Choice>
  </mc:AlternateContent>
  <xr:revisionPtr revIDLastSave="0" documentId="13_ncr:1_{8E94F7EB-3AA5-4F10-A8EB-D792A735B890}" xr6:coauthVersionLast="47" xr6:coauthVersionMax="47" xr10:uidLastSave="{00000000-0000-0000-0000-000000000000}"/>
  <bookViews>
    <workbookView xWindow="29220" yWindow="540" windowWidth="28230" windowHeight="1506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S8" i="1" l="1"/>
  <c r="R12" i="1" s="1"/>
  <c r="D24" i="4"/>
  <c r="C12" i="4"/>
  <c r="T8" i="1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<sst xmlns="http://schemas.openxmlformats.org/spreadsheetml/2006/main" count="101" uniqueCount="68">
  <si>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</si>
  <si>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</si>
  <si>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</si>
  <si>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</si>
  <si>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</si>
  <si>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</si>
  <si>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</si>
  <si>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</si>
  <si>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</si>
  <si>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</si>
  <si>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</si>
  <si>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</si>
  <si>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</si>
  <si>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</si>
  <si>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</si>
  <si>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</si>
  <si>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</si>
  <si>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</si>
  <si>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</si>
  <si>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</si>
  <si>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</si>
  <si>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</si>
  <si>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</si>
  <si>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</si>
  <si>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</si>
  <si>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</si>
  <si>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</si>
  <si>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</si>
  <si>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</si>
  <si>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</si>
  <si>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</si>
  <si>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</si>
  <si>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</si>
  <si>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</si>
  <si>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</si>
  <si>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</si>
  <si>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</si>
  <si>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</si>
  <si>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</si>
  <si>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</si>
  <si>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</si>
  <si>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</si>
  <si>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</si>
  <si>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</si>
  <si>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</si>
  <si>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</si>
  <si>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</si>
  <si>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</si>
  <si>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</si>
  <si>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</si>
  <si>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</si>
  <si>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</si>
  <si>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</si>
  <si>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</si>
  <si>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</si>
  <si>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</si>
  <si>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Položka č. 2</t>
  </si>
  <si>
    <t>Samostatná faktura</t>
  </si>
  <si>
    <t xml:space="preserve">Tiskárny, kopírky, multifunkce II. 012 - 2023 </t>
  </si>
  <si>
    <t>Laserová tiskárna černobílá A4</t>
  </si>
  <si>
    <t>Václava Vlková,
Tel.: 37763 1146</t>
  </si>
  <si>
    <t>Univerzitní 8,
301 00 Plzeň,
Rektorát - Ekonomický odbor,
místnost UR 219</t>
  </si>
  <si>
    <t>Dodání do dané místnosti.</t>
  </si>
  <si>
    <t>Helena Honomichlová,
Tel.: 37763 4883,
602 683 935</t>
  </si>
  <si>
    <t>Univerzitní 12, 
301 00 Plzeň,
Správa kolejí a menz - Menza 4</t>
  </si>
  <si>
    <t>Laserová multifunkční tiskárna černobílá A4</t>
  </si>
  <si>
    <t>A4 tiskárna, skener, kopírka. 
Automatický oboustranný tisk. 
Rychlost tisku až 30 stran za minutu.
Rlozlišení tisku: min. 600 x 600 DPI.
Rozlišení skeneru min. 1 200 DPI.
Paměť min. 64 MB.
Rozhraní min.: USB 2.0.
Včetně startovacího toneru.
Doporučený objem tisku za měsíc: 1 500 stran.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</si>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</sst>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56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0" fontId="12" fillId="3" borderId="41" xfId="0" applyFont="1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3" fontId="0" fillId="3" borderId="41" xfId="0" applyNumberForma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right" vertical="center" indent="1"/>
    </xf>
    <xf numFmtId="164" fontId="19" fillId="3" borderId="41" xfId="0" applyNumberFormat="1" applyFont="1" applyFill="1" applyBorder="1" applyAlignment="1">
      <alignment horizontal="right" vertical="center" indent="1"/>
    </xf>
    <xf numFmtId="165" fontId="0" fillId="0" borderId="41" xfId="0" applyNumberFormat="1" applyBorder="1" applyAlignment="1">
      <alignment horizontal="right" vertical="center" indent="1"/>
    </xf>
    <xf numFmtId="0" fontId="0" fillId="0" borderId="41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19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center" wrapText="1" inden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0" fontId="17" fillId="5" borderId="44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center" vertical="center" wrapText="1"/>
      <protection locked="0"/>
    </xf>
    <xf numFmtId="164" fontId="17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1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G5" zoomScale="68" zoomScaleNormal="68" workbookViewId="0">
      <selection activeCell="N13" sqref="N13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3.140625" customWidth="1"/>
    <col min="13" max="13" width="23.7109375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30" t="s">
        <v>52</v>
      </c>
      <c r="C1" s="131"/>
      <c r="D1" s="131"/>
    </row>
    <row r="2" spans="1:22" ht="18" customHeight="1" x14ac:dyDescent="0.25">
      <c r="B2" s="130" t="s">
        <v>58</v>
      </c>
      <c r="C2" s="130"/>
      <c r="D2" s="130"/>
      <c r="G2" s="98"/>
    </row>
    <row r="3" spans="1:22" ht="43.5" customHeight="1" x14ac:dyDescent="0.25">
      <c r="D3" s="2"/>
      <c r="G3" s="137"/>
      <c r="H3" s="137"/>
      <c r="I3" s="137"/>
      <c r="J3" s="137"/>
      <c r="K3" s="137"/>
      <c r="L3" s="137"/>
      <c r="M3" s="137"/>
      <c r="N3" s="137"/>
      <c r="O3" s="137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4"/>
      <c r="E4" s="124"/>
      <c r="F4" s="124"/>
      <c r="G4" s="137"/>
      <c r="H4" s="137"/>
      <c r="I4" s="137"/>
      <c r="J4" s="137"/>
      <c r="K4" s="137"/>
      <c r="L4" s="137"/>
      <c r="M4" s="137"/>
      <c r="N4" s="137"/>
      <c r="O4" s="13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25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25" t="s">
        <v>8</v>
      </c>
      <c r="T7" s="125" t="s">
        <v>9</v>
      </c>
      <c r="U7" s="21" t="s">
        <v>49</v>
      </c>
      <c r="V7" s="21" t="s">
        <v>50</v>
      </c>
    </row>
    <row r="8" spans="1:22" ht="243.75" customHeight="1" thickTop="1" thickBot="1" x14ac:dyDescent="0.3">
      <c r="A8" s="24"/>
      <c r="B8" s="108">
        <v>1</v>
      </c>
      <c r="C8" s="111" t="s">
        <v>59</v>
      </c>
      <c r="D8" s="109">
        <v>1</v>
      </c>
      <c r="E8" s="110" t="s">
        <v>51</v>
      </c>
      <c r="F8" s="121" t="s">
        <v>67</v>
      </c>
      <c r="G8" s="151"/>
      <c r="H8" s="151"/>
      <c r="I8" s="111" t="s">
        <v>57</v>
      </c>
      <c r="J8" s="112" t="s">
        <v>54</v>
      </c>
      <c r="K8" s="113"/>
      <c r="L8" s="120" t="s">
        <v>62</v>
      </c>
      <c r="M8" s="120" t="s">
        <v>60</v>
      </c>
      <c r="N8" s="120" t="s">
        <v>61</v>
      </c>
      <c r="O8" s="114">
        <v>14</v>
      </c>
      <c r="P8" s="115">
        <f>D8*Q8</f>
        <v>5500</v>
      </c>
      <c r="Q8" s="116">
        <v>5500</v>
      </c>
      <c r="R8" s="154"/>
      <c r="S8" s="117">
        <f>D8*R8</f>
        <v>0</v>
      </c>
      <c r="T8" s="118" t="str">
        <f>IF(ISNUMBER(R8), IF(R8&gt;Q8,"NEVYHOVUJE","VYHOVUJE")," ")</f>
        <v xml:space="preserve"> </v>
      </c>
      <c r="U8" s="110"/>
      <c r="V8" s="110" t="s">
        <v>14</v>
      </c>
    </row>
    <row r="9" spans="1:22" ht="226.5" customHeight="1" thickBot="1" x14ac:dyDescent="0.3">
      <c r="A9" s="24"/>
      <c r="B9" s="100">
        <v>2</v>
      </c>
      <c r="C9" s="122" t="s">
        <v>65</v>
      </c>
      <c r="D9" s="101">
        <v>1</v>
      </c>
      <c r="E9" s="102" t="s">
        <v>51</v>
      </c>
      <c r="F9" s="123" t="s">
        <v>66</v>
      </c>
      <c r="G9" s="152"/>
      <c r="H9" s="153"/>
      <c r="I9" s="119" t="s">
        <v>57</v>
      </c>
      <c r="J9" s="119" t="s">
        <v>54</v>
      </c>
      <c r="K9" s="103"/>
      <c r="L9" s="122" t="s">
        <v>62</v>
      </c>
      <c r="M9" s="122" t="s">
        <v>63</v>
      </c>
      <c r="N9" s="122" t="s">
        <v>64</v>
      </c>
      <c r="O9" s="99">
        <v>14</v>
      </c>
      <c r="P9" s="104">
        <f>D9*Q9</f>
        <v>5500</v>
      </c>
      <c r="Q9" s="105">
        <v>5500</v>
      </c>
      <c r="R9" s="155"/>
      <c r="S9" s="106">
        <f>D9*R9</f>
        <v>0</v>
      </c>
      <c r="T9" s="107" t="str">
        <f>IF(ISNUMBER(R9), IF(R9&gt;Q9,"NEVYHOVUJE","VYHOVUJE")," ")</f>
        <v xml:space="preserve"> </v>
      </c>
      <c r="U9" s="102"/>
      <c r="V9" s="102" t="s">
        <v>14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2" t="s">
        <v>10</v>
      </c>
      <c r="C11" s="132"/>
      <c r="D11" s="132"/>
      <c r="E11" s="132"/>
      <c r="F11" s="132"/>
      <c r="G11" s="132"/>
      <c r="H11" s="132"/>
      <c r="I11" s="132"/>
      <c r="J11" s="26"/>
      <c r="K11" s="26"/>
      <c r="L11" s="11"/>
      <c r="M11" s="11"/>
      <c r="N11" s="11"/>
      <c r="O11" s="27"/>
      <c r="P11" s="27"/>
      <c r="Q11" s="28" t="s">
        <v>11</v>
      </c>
      <c r="R11" s="133" t="s">
        <v>12</v>
      </c>
      <c r="S11" s="134"/>
      <c r="T11" s="135"/>
      <c r="V11" s="29"/>
    </row>
    <row r="12" spans="1:22" ht="33" customHeight="1" thickTop="1" thickBot="1" x14ac:dyDescent="0.3">
      <c r="B12" s="136" t="s">
        <v>15</v>
      </c>
      <c r="C12" s="136"/>
      <c r="D12" s="136"/>
      <c r="E12" s="136"/>
      <c r="F12" s="136"/>
      <c r="G12" s="136"/>
      <c r="H12" s="30"/>
      <c r="I12" s="30"/>
      <c r="J12" s="30"/>
      <c r="L12" s="31"/>
      <c r="M12" s="31"/>
      <c r="N12" s="31"/>
      <c r="O12" s="32"/>
      <c r="P12" s="32"/>
      <c r="Q12" s="33">
        <f>SUM(P8:P9)</f>
        <v>11000</v>
      </c>
      <c r="R12" s="127">
        <f>SUM(S8:S9)</f>
        <v>0</v>
      </c>
      <c r="S12" s="128"/>
      <c r="T12" s="129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6" t="s">
        <v>13</v>
      </c>
      <c r="C14" s="126"/>
      <c r="D14" s="126"/>
      <c r="E14" s="126"/>
      <c r="F14" s="126"/>
      <c r="G14" s="126"/>
      <c r="H14" s="126"/>
      <c r="I14" s="126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kzZnJih1+QK+lKeq5Xs/bl6iSfrDA5klrMrr1q7fpi7dFgXGOgdbwCjmkgz77li0t/SWx1M36uifeoFvmmPWcQ==" saltValue="uha033IPNeXBHJ2GPQPabQ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topLeftCell="A4" workbookViewId="0">
      <selection activeCell="J11" sqref="J11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4" t="s">
        <v>38</v>
      </c>
      <c r="C1" s="144"/>
      <c r="D1" s="55"/>
    </row>
    <row r="2" spans="2:13" x14ac:dyDescent="0.25">
      <c r="B2" s="145" t="str">
        <f>'Nabídková cena'!B2:D2</f>
        <v xml:space="preserve">Tiskárny, kopírky, multifunkce II. 012 - 2023 </v>
      </c>
      <c r="C2" s="145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46" t="s">
        <v>17</v>
      </c>
      <c r="F9" s="147"/>
      <c r="G9" s="148"/>
      <c r="H9" s="149">
        <f ca="1">SUM(C9+G24+G39)</f>
        <v>0</v>
      </c>
      <c r="I9" s="150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8"/>
      <c r="F11" s="139"/>
      <c r="G11" s="140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41"/>
      <c r="F12" s="142"/>
      <c r="G12" s="143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56</v>
      </c>
      <c r="C26" s="47" t="s">
        <v>5</v>
      </c>
      <c r="D26" s="48" t="s">
        <v>19</v>
      </c>
      <c r="E26" s="138"/>
      <c r="F26" s="139"/>
      <c r="G26" s="140"/>
      <c r="H26" s="49"/>
      <c r="I26" s="49"/>
    </row>
    <row r="27" spans="2:9" ht="27" customHeight="1" thickBot="1" x14ac:dyDescent="0.3">
      <c r="B27" s="87" t="s">
        <v>20</v>
      </c>
      <c r="C27" s="89">
        <f>'Nabídková cena'!G9</f>
        <v>0</v>
      </c>
      <c r="D27" s="88">
        <v>1500</v>
      </c>
      <c r="E27" s="141"/>
      <c r="F27" s="142"/>
      <c r="G27" s="143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97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9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2023-04-05T09:56:26Z</dcterms:modified>
</cp:coreProperties>
</file>